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6120" tabRatio="593" activeTab="0"/>
  </bookViews>
  <sheets>
    <sheet name="2014-2016" sheetId="1" r:id="rId1"/>
  </sheets>
  <definedNames/>
  <calcPr fullCalcOnLoad="1"/>
</workbook>
</file>

<file path=xl/sharedStrings.xml><?xml version="1.0" encoding="utf-8"?>
<sst xmlns="http://schemas.openxmlformats.org/spreadsheetml/2006/main" count="183" uniqueCount="172">
  <si>
    <t>0407</t>
  </si>
  <si>
    <t>0101</t>
  </si>
  <si>
    <t>Функционирование главы государства - Президента Российской Федерации</t>
  </si>
  <si>
    <t>0102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</si>
  <si>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</si>
  <si>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</si>
  <si>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</si>
  <si>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Кинематография</t>
  </si>
  <si>
    <t>Миграционная политика</t>
  </si>
  <si>
    <t>0103</t>
  </si>
  <si>
    <t xml:space="preserve">0104      </t>
  </si>
  <si>
    <t>0105</t>
  </si>
  <si>
    <t>0106</t>
  </si>
  <si>
    <t>0501</t>
  </si>
  <si>
    <t>Органы внутренних дел</t>
  </si>
  <si>
    <t>Международные отношения и международное сотрудничество</t>
  </si>
  <si>
    <t>0109</t>
  </si>
  <si>
    <t>Международная экономическая и гуманитарная помощь</t>
  </si>
  <si>
    <t>0110</t>
  </si>
  <si>
    <t>0111</t>
  </si>
  <si>
    <t>Прикладные научные исследования в области общегосударственных вопросов</t>
  </si>
  <si>
    <t>0100</t>
  </si>
  <si>
    <t>0400</t>
  </si>
  <si>
    <t>0500</t>
  </si>
  <si>
    <t>0600</t>
  </si>
  <si>
    <t>0700</t>
  </si>
  <si>
    <t>0800</t>
  </si>
  <si>
    <t>1000</t>
  </si>
  <si>
    <t>ВСЕГО РАСХОДОВ</t>
  </si>
  <si>
    <t>Дошкольное образование</t>
  </si>
  <si>
    <t>Общее образование</t>
  </si>
  <si>
    <t>0300</t>
  </si>
  <si>
    <t>0301</t>
  </si>
  <si>
    <t>0302</t>
  </si>
  <si>
    <t>0401</t>
  </si>
  <si>
    <t>0402</t>
  </si>
  <si>
    <t>0502</t>
  </si>
  <si>
    <t>0705</t>
  </si>
  <si>
    <t>0707</t>
  </si>
  <si>
    <t>0709</t>
  </si>
  <si>
    <t>0801</t>
  </si>
  <si>
    <t>0802</t>
  </si>
  <si>
    <t>0804</t>
  </si>
  <si>
    <t>0805</t>
  </si>
  <si>
    <t>Органы прокуратуры</t>
  </si>
  <si>
    <t>0701</t>
  </si>
  <si>
    <t>Резервные фонды</t>
  </si>
  <si>
    <t>Общегосударственные вопросы</t>
  </si>
  <si>
    <t>Пенсионное обеспечение</t>
  </si>
  <si>
    <t>0601</t>
  </si>
  <si>
    <t>0602</t>
  </si>
  <si>
    <t>0901</t>
  </si>
  <si>
    <t>0902</t>
  </si>
  <si>
    <t>0903</t>
  </si>
  <si>
    <t>0904</t>
  </si>
  <si>
    <t>1001</t>
  </si>
  <si>
    <t>1002</t>
  </si>
  <si>
    <t>1004</t>
  </si>
  <si>
    <t>1005</t>
  </si>
  <si>
    <t>1006</t>
  </si>
  <si>
    <t>Жилищное хозяйство</t>
  </si>
  <si>
    <t>Коммунальное хозяйство</t>
  </si>
  <si>
    <t>0108</t>
  </si>
  <si>
    <t>Фундаментальные исследования</t>
  </si>
  <si>
    <t>0704</t>
  </si>
  <si>
    <t>0708</t>
  </si>
  <si>
    <t>1003</t>
  </si>
  <si>
    <t xml:space="preserve">Судебная система </t>
  </si>
  <si>
    <t>Обслуживание государственного и муниципального долга</t>
  </si>
  <si>
    <t>0113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</si>
  <si>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</si>
  <si>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</si>
  <si>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</si>
  <si>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</si>
  <si>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0311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</si>
  <si>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</si>
  <si>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</si>
  <si>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</si>
  <si>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</si>
  <si>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0405</t>
  </si>
  <si>
    <t>Лесное хозяйство</t>
  </si>
  <si>
    <t>0408</t>
  </si>
  <si>
    <t>Транспорт</t>
  </si>
  <si>
    <t>0409</t>
  </si>
  <si>
    <t>Другие вопросы  в области национальной экономики</t>
  </si>
  <si>
    <t>Жилищно-коммунальное хозяйство</t>
  </si>
  <si>
    <t xml:space="preserve">Другие вопросы  в области жилищно-коммунального хозяйства </t>
  </si>
  <si>
    <t>Охрана окружающей среды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</si>
  <si>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</si>
  <si>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</si>
  <si>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</si>
  <si>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</si>
  <si>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Образование</t>
  </si>
  <si>
    <t>0702</t>
  </si>
  <si>
    <t>0703</t>
  </si>
  <si>
    <t>0706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</si>
  <si>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</si>
  <si>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</si>
  <si>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</si>
  <si>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 xml:space="preserve">Культура </t>
  </si>
  <si>
    <t>Прикладные научные исследования в области культуры, кинематографии и  средств массовой информации</t>
  </si>
  <si>
    <t>Социальная политика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</si>
  <si>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</si>
  <si>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</si>
  <si>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</si>
  <si>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 в области социальной политики</t>
  </si>
  <si>
    <t>1100</t>
  </si>
  <si>
    <t>1101</t>
  </si>
  <si>
    <t>1102</t>
  </si>
  <si>
    <t>0304</t>
  </si>
  <si>
    <t>Органы юстиции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</si>
  <si>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</si>
  <si>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</si>
  <si>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</si>
  <si>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</si>
  <si>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</si>
  <si>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0314</t>
  </si>
  <si>
    <t>Топливно-энергетический комплекс</t>
  </si>
  <si>
    <t>0404</t>
  </si>
  <si>
    <t>Воспроизводство минерально-сырьевой базы</t>
  </si>
  <si>
    <t>Сельское хозяйствои рыболовство</t>
  </si>
  <si>
    <t>0412</t>
  </si>
  <si>
    <t>0503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</si>
  <si>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</si>
  <si>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</si>
  <si>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</si>
  <si>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</si>
  <si>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</si>
  <si>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0605</t>
  </si>
  <si>
    <t>Стационарная медицинская помощь</t>
  </si>
  <si>
    <t xml:space="preserve">Амбулаторная помощь 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</si>
  <si>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</si>
  <si>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</si>
  <si>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</si>
  <si>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</si>
  <si>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0910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</si>
  <si>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</si>
  <si>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</si>
  <si>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</si>
  <si>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</si>
  <si>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</si>
  <si>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</si>
  <si>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1103</t>
  </si>
  <si>
    <t>Субвенции бюджетам субъектов Российской Федерации и муниципальных образований</t>
  </si>
  <si>
    <t>1105</t>
  </si>
  <si>
    <t>Межбюджетные трансферты бюджетам государственых внебюджетных фондов</t>
  </si>
  <si>
    <t>0200</t>
  </si>
  <si>
    <t>Национальная оборона</t>
  </si>
  <si>
    <t>0203</t>
  </si>
  <si>
    <t>Мобилизационная и вневойсковая подготовка</t>
  </si>
  <si>
    <t>Условно утвержденные расходы</t>
  </si>
  <si>
    <t xml:space="preserve"> </t>
  </si>
  <si>
    <t xml:space="preserve">   </t>
  </si>
  <si>
    <t>Единица измерения : тыс.руб.</t>
  </si>
  <si>
    <t>Код по бюджетной классификации</t>
  </si>
  <si>
    <t>Наименование показателя</t>
  </si>
  <si>
    <t>Исполнено</t>
  </si>
  <si>
    <t>Отклонение</t>
  </si>
  <si>
    <t>% выполнения</t>
  </si>
  <si>
    <t>ИТОГО РАСХОДОВ</t>
  </si>
  <si>
    <t xml:space="preserve">Культура и кинематография </t>
  </si>
  <si>
    <t xml:space="preserve"> Физическая культура и спорт</t>
  </si>
  <si>
    <t>Массовый спорт</t>
  </si>
  <si>
    <t>1200</t>
  </si>
  <si>
    <t>1204</t>
  </si>
  <si>
    <t>Другие вопросы  в области  средств массовой информации</t>
  </si>
  <si>
    <t>Средства массовой информации</t>
  </si>
  <si>
    <t>Дорожное хозяйство (дорожные фонды)</t>
  </si>
  <si>
    <t>ОТЧЕТ ОБ ИСПОЛНЕНИИ БЮДЖЕТА ДУБРОВСКОГО СЕЛЬСКОГО ПОСЕЛЕНИЯ на 1 апреля 2017 года</t>
  </si>
  <si>
    <t>Приложение №1                                          к решению Совета депутатов Дубровского сельского поселения от   № 96/60 от 10.04.2017</t>
  </si>
  <si>
    <t>Уточнен. план по поселению на 2017 год</t>
  </si>
  <si>
    <t>Другие вопросы в области культуры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</si>
</sst>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&quot;р.&quot;"/>
    <numFmt numFmtId="175" formatCode="#,##0.0"/>
    <numFmt numFmtId="176" formatCode="#,##0.00&quot;р.&quot;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3"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4" fillId="24" borderId="0" xfId="0" applyFont="1" applyFill="1" applyAlignment="1" applyProtection="1">
      <alignment/>
      <protection locked="0"/>
    </xf>
    <xf numFmtId="49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1" xfId="0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49" fontId="3" fillId="24" borderId="0" xfId="0" applyNumberFormat="1" applyFont="1" applyFill="1" applyAlignment="1" applyProtection="1">
      <alignment horizontal="left" vertical="top" wrapText="1"/>
      <protection locked="0"/>
    </xf>
    <xf numFmtId="49" fontId="3" fillId="24" borderId="0" xfId="0" applyNumberFormat="1" applyFont="1" applyFill="1" applyAlignment="1" applyProtection="1">
      <alignment vertical="top"/>
      <protection locked="0"/>
    </xf>
    <xf numFmtId="49" fontId="4" fillId="25" borderId="10" xfId="0" applyNumberFormat="1" applyFont="1" applyFill="1" applyBorder="1" applyAlignment="1" applyProtection="1">
      <alignment horizontal="center" vertical="top" wrapText="1"/>
      <protection/>
    </xf>
    <xf numFmtId="0" fontId="5" fillId="25" borderId="11" xfId="0" applyFont="1" applyFill="1" applyBorder="1" applyAlignment="1" applyProtection="1">
      <alignment vertical="top" wrapText="1"/>
      <protection/>
    </xf>
    <xf numFmtId="0" fontId="4" fillId="24" borderId="0" xfId="0" applyFont="1" applyFill="1" applyAlignment="1" applyProtection="1">
      <alignment/>
      <protection/>
    </xf>
    <xf numFmtId="49" fontId="5" fillId="25" borderId="10" xfId="0" applyNumberFormat="1" applyFont="1" applyFill="1" applyBorder="1" applyAlignment="1" applyProtection="1">
      <alignment horizontal="center" vertical="top" wrapText="1"/>
      <protection/>
    </xf>
    <xf numFmtId="49" fontId="5" fillId="25" borderId="11" xfId="0" applyNumberFormat="1" applyFont="1" applyFill="1" applyBorder="1" applyAlignment="1" applyProtection="1">
      <alignment horizontal="left" vertical="top" wrapText="1"/>
      <protection/>
    </xf>
    <xf numFmtId="49" fontId="5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5" fillId="25" borderId="11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top" wrapText="1"/>
      <protection/>
    </xf>
    <xf numFmtId="0" fontId="4" fillId="24" borderId="11" xfId="0" applyFont="1" applyFill="1" applyBorder="1" applyAlignment="1" applyProtection="1">
      <alignment vertical="top" wrapText="1"/>
      <protection/>
    </xf>
    <xf numFmtId="0" fontId="4" fillId="0" borderId="10" xfId="0" applyFont="1" applyBorder="1" applyAlignment="1">
      <alignment vertical="top" wrapText="1"/>
    </xf>
    <xf numFmtId="49" fontId="4" fillId="25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24" borderId="11" xfId="0" applyNumberFormat="1" applyFont="1" applyFill="1" applyBorder="1" applyAlignment="1" applyProtection="1">
      <alignment vertical="top"/>
      <protection locked="0"/>
    </xf>
    <xf numFmtId="49" fontId="4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24" borderId="11" xfId="0" applyNumberFormat="1" applyFont="1" applyFill="1" applyBorder="1" applyAlignment="1" applyProtection="1">
      <alignment vertical="center"/>
      <protection locked="0"/>
    </xf>
    <xf numFmtId="0" fontId="5" fillId="25" borderId="11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24" borderId="0" xfId="0" applyFont="1" applyFill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vertical="center"/>
      <protection locked="0"/>
    </xf>
    <xf numFmtId="172" fontId="5" fillId="25" borderId="11" xfId="0" applyNumberFormat="1" applyFont="1" applyFill="1" applyBorder="1" applyAlignment="1" applyProtection="1">
      <alignment horizontal="right" vertical="center" wrapText="1"/>
      <protection/>
    </xf>
    <xf numFmtId="172" fontId="8" fillId="25" borderId="11" xfId="0" applyNumberFormat="1" applyFont="1" applyFill="1" applyBorder="1" applyAlignment="1" applyProtection="1">
      <alignment vertical="top"/>
      <protection locked="0"/>
    </xf>
    <xf numFmtId="172" fontId="4" fillId="24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1" xfId="0" applyFont="1" applyFill="1" applyBorder="1" applyAlignment="1" applyProtection="1">
      <alignment horizontal="center" wrapText="1"/>
      <protection locked="0"/>
    </xf>
    <xf numFmtId="49" fontId="3" fillId="25" borderId="11" xfId="0" applyNumberFormat="1" applyFont="1" applyFill="1" applyBorder="1" applyAlignment="1" applyProtection="1">
      <alignment horizontal="center" vertical="top"/>
      <protection locked="0"/>
    </xf>
    <xf numFmtId="172" fontId="10" fillId="25" borderId="11" xfId="0" applyNumberFormat="1" applyFont="1" applyFill="1" applyBorder="1" applyAlignment="1" applyProtection="1">
      <alignment vertical="center"/>
      <protection locked="0"/>
    </xf>
    <xf numFmtId="49" fontId="5" fillId="25" borderId="10" xfId="0" applyNumberFormat="1" applyFont="1" applyFill="1" applyBorder="1" applyAlignment="1" applyProtection="1">
      <alignment horizontal="center" vertical="top" wrapText="1"/>
      <protection/>
    </xf>
    <xf numFmtId="0" fontId="31" fillId="24" borderId="11" xfId="0" applyFont="1" applyFill="1" applyBorder="1" applyAlignment="1" applyProtection="1">
      <alignment vertical="top" wrapText="1"/>
      <protection locked="0"/>
    </xf>
    <xf numFmtId="0" fontId="4" fillId="25" borderId="11" xfId="0" applyFont="1" applyFill="1" applyBorder="1" applyAlignment="1" applyProtection="1">
      <alignment vertical="top" wrapText="1"/>
      <protection locked="0"/>
    </xf>
    <xf numFmtId="49" fontId="5" fillId="25" borderId="10" xfId="0" applyNumberFormat="1" applyFont="1" applyFill="1" applyBorder="1" applyAlignment="1" applyProtection="1">
      <alignment horizontal="center" vertical="top" wrapText="1"/>
      <protection locked="0"/>
    </xf>
    <xf numFmtId="172" fontId="4" fillId="25" borderId="11" xfId="0" applyNumberFormat="1" applyFont="1" applyFill="1" applyBorder="1" applyAlignment="1" applyProtection="1">
      <alignment horizontal="right" vertical="center"/>
      <protection locked="0"/>
    </xf>
    <xf numFmtId="0" fontId="31" fillId="24" borderId="0" xfId="0" applyFont="1" applyFill="1" applyAlignment="1" applyProtection="1">
      <alignment/>
      <protection locked="0"/>
    </xf>
    <xf numFmtId="172" fontId="10" fillId="24" borderId="11" xfId="0" applyNumberFormat="1" applyFont="1" applyFill="1" applyBorder="1" applyAlignment="1" applyProtection="1">
      <alignment vertical="center"/>
      <protection locked="0"/>
    </xf>
    <xf numFmtId="172" fontId="5" fillId="25" borderId="11" xfId="0" applyNumberFormat="1" applyFont="1" applyFill="1" applyBorder="1" applyAlignment="1" applyProtection="1">
      <alignment horizontal="right" vertical="center"/>
      <protection locked="0"/>
    </xf>
    <xf numFmtId="172" fontId="5" fillId="25" borderId="11" xfId="0" applyNumberFormat="1" applyFont="1" applyFill="1" applyBorder="1" applyAlignment="1" applyProtection="1">
      <alignment horizontal="right" vertical="center"/>
      <protection locked="0"/>
    </xf>
    <xf numFmtId="172" fontId="5" fillId="24" borderId="11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30">
      <selection activeCell="D77" sqref="D77"/>
    </sheetView>
  </sheetViews>
  <sheetFormatPr defaultColWidth="9.140625" defaultRowHeight="12.75"/>
  <cols>
    <col min="1" max="1" width="19.00390625" style="9" customWidth="1"/>
    <col min="2" max="2" width="63.8515625" style="10" customWidth="1"/>
    <col min="3" max="3" width="12.421875" style="10" customWidth="1"/>
    <col min="4" max="4" width="9.421875" style="2" customWidth="1"/>
    <col min="5" max="5" width="11.28125" style="2" customWidth="1"/>
    <col min="6" max="6" width="10.8515625" style="2" customWidth="1"/>
    <col min="7" max="16384" width="9.140625" style="2" customWidth="1"/>
  </cols>
  <sheetData>
    <row r="1" spans="4:6" ht="14.25" customHeight="1">
      <c r="D1" s="45"/>
      <c r="E1" s="45"/>
      <c r="F1" s="45"/>
    </row>
    <row r="2" spans="1:6" s="1" customFormat="1" ht="77.25" customHeight="1">
      <c r="A2" s="28"/>
      <c r="B2" s="29"/>
      <c r="C2" s="28"/>
      <c r="D2" s="50" t="s">
        <v>169</v>
      </c>
      <c r="E2" s="50"/>
      <c r="F2" s="51"/>
    </row>
    <row r="3" spans="1:3" s="1" customFormat="1" ht="21" customHeight="1">
      <c r="A3" s="3"/>
      <c r="B3" s="57" t="s">
        <v>168</v>
      </c>
      <c r="C3" s="3"/>
    </row>
    <row r="4" spans="1:4" s="1" customFormat="1" ht="11.25" customHeight="1">
      <c r="A4" s="3"/>
      <c r="B4" s="58"/>
      <c r="D4" s="3"/>
    </row>
    <row r="5" spans="1:4" s="1" customFormat="1" ht="18" customHeight="1">
      <c r="A5" s="18"/>
      <c r="B5" s="30" t="s">
        <v>153</v>
      </c>
      <c r="C5" s="18"/>
      <c r="D5" s="18"/>
    </row>
    <row r="6" spans="1:4" s="4" customFormat="1" ht="0.75" customHeight="1">
      <c r="A6" s="55" t="s">
        <v>154</v>
      </c>
      <c r="B6" s="53" t="s">
        <v>155</v>
      </c>
      <c r="C6" s="52"/>
      <c r="D6" s="52"/>
    </row>
    <row r="7" spans="1:6" s="4" customFormat="1" ht="75" customHeight="1">
      <c r="A7" s="56"/>
      <c r="B7" s="54"/>
      <c r="C7" s="36" t="s">
        <v>170</v>
      </c>
      <c r="D7" s="36" t="s">
        <v>156</v>
      </c>
      <c r="E7" s="36" t="s">
        <v>157</v>
      </c>
      <c r="F7" s="37" t="s">
        <v>158</v>
      </c>
    </row>
    <row r="8" spans="1:6" s="13" customFormat="1" ht="19.5" customHeight="1">
      <c r="A8" s="40" t="s">
        <v>21</v>
      </c>
      <c r="B8" s="12" t="s">
        <v>47</v>
      </c>
      <c r="C8" s="33">
        <f>C10+C11+C12+C13+C14+C15+C17+C19+C20+C21+C22</f>
        <v>2189</v>
      </c>
      <c r="D8" s="33">
        <f>D10+D11+D12+D13+D14+D15+D17+D19+D20+D21+D22</f>
        <v>314</v>
      </c>
      <c r="E8" s="33">
        <f>D8-C8</f>
        <v>-1875</v>
      </c>
      <c r="F8" s="35">
        <f>D8/C8*100</f>
        <v>14.344449520328917</v>
      </c>
    </row>
    <row r="9" spans="1:6" s="4" customFormat="1" ht="0.75" customHeight="1" hidden="1">
      <c r="A9" s="5" t="s">
        <v>1</v>
      </c>
      <c r="B9" s="6" t="s">
        <v>2</v>
      </c>
      <c r="C9" s="32"/>
      <c r="D9" s="32"/>
      <c r="E9" s="33">
        <f aca="true" t="shared" si="0" ref="E9:E71">D9-C9</f>
        <v>0</v>
      </c>
      <c r="F9" s="35" t="e">
        <f aca="true" t="shared" si="1" ref="F9:F71">D9/C9*100</f>
        <v>#DIV/0!</v>
      </c>
    </row>
    <row r="10" spans="1:8" s="4" customFormat="1" ht="30.75" customHeight="1">
      <c r="A10" s="5" t="s">
        <v>3</v>
      </c>
      <c r="B10" s="6" t="s">
        <v>111</v>
      </c>
      <c r="C10" s="32">
        <v>688.2</v>
      </c>
      <c r="D10" s="32">
        <v>96.7</v>
      </c>
      <c r="E10" s="33">
        <f t="shared" si="0"/>
        <v>-591.5</v>
      </c>
      <c r="F10" s="35">
        <f t="shared" si="1"/>
        <v>14.051147922115664</v>
      </c>
      <c r="H10" s="31"/>
    </row>
    <row r="11" spans="1:6" s="4" customFormat="1" ht="0.75" customHeight="1">
      <c r="A11" s="5" t="s">
        <v>9</v>
      </c>
      <c r="B11" s="6" t="s">
        <v>112</v>
      </c>
      <c r="C11" s="32"/>
      <c r="D11" s="32"/>
      <c r="E11" s="33">
        <f t="shared" si="0"/>
        <v>0</v>
      </c>
      <c r="F11" s="35" t="e">
        <f t="shared" si="1"/>
        <v>#DIV/0!</v>
      </c>
    </row>
    <row r="12" spans="1:9" s="4" customFormat="1" ht="46.5" customHeight="1">
      <c r="A12" s="5" t="s">
        <v>10</v>
      </c>
      <c r="B12" s="6" t="s">
        <v>113</v>
      </c>
      <c r="C12" s="32">
        <v>1374</v>
      </c>
      <c r="D12" s="32">
        <v>211</v>
      </c>
      <c r="E12" s="33">
        <f t="shared" si="0"/>
        <v>-1163</v>
      </c>
      <c r="F12" s="35">
        <f t="shared" si="1"/>
        <v>15.356622998544395</v>
      </c>
      <c r="I12" s="4" t="s">
        <v>151</v>
      </c>
    </row>
    <row r="13" spans="1:6" s="4" customFormat="1" ht="39.75" customHeight="1" hidden="1">
      <c r="A13" s="5" t="s">
        <v>11</v>
      </c>
      <c r="B13" s="6" t="s">
        <v>67</v>
      </c>
      <c r="C13" s="32"/>
      <c r="D13" s="32"/>
      <c r="E13" s="33">
        <f t="shared" si="0"/>
        <v>0</v>
      </c>
      <c r="F13" s="35" t="e">
        <f t="shared" si="1"/>
        <v>#DIV/0!</v>
      </c>
    </row>
    <row r="14" spans="1:6" s="4" customFormat="1" ht="33.75" customHeight="1">
      <c r="A14" s="5" t="s">
        <v>12</v>
      </c>
      <c r="B14" s="41" t="s">
        <v>114</v>
      </c>
      <c r="C14" s="32">
        <v>22.8</v>
      </c>
      <c r="D14" s="32">
        <v>6.3</v>
      </c>
      <c r="E14" s="33">
        <f t="shared" si="0"/>
        <v>-16.5</v>
      </c>
      <c r="F14" s="35">
        <f t="shared" si="1"/>
        <v>27.631578947368418</v>
      </c>
    </row>
    <row r="15" spans="1:6" s="4" customFormat="1" ht="15.75" customHeight="1" hidden="1">
      <c r="A15" s="5" t="s">
        <v>62</v>
      </c>
      <c r="B15" s="6" t="s">
        <v>15</v>
      </c>
      <c r="C15" s="32"/>
      <c r="D15" s="32"/>
      <c r="E15" s="33">
        <f t="shared" si="0"/>
        <v>0</v>
      </c>
      <c r="F15" s="35" t="e">
        <f t="shared" si="1"/>
        <v>#DIV/0!</v>
      </c>
    </row>
    <row r="16" spans="1:6" s="4" customFormat="1" ht="19.5" customHeight="1" hidden="1">
      <c r="A16" s="5" t="s">
        <v>16</v>
      </c>
      <c r="B16" s="6" t="s">
        <v>17</v>
      </c>
      <c r="C16" s="32"/>
      <c r="D16" s="32"/>
      <c r="E16" s="33">
        <f t="shared" si="0"/>
        <v>0</v>
      </c>
      <c r="F16" s="35" t="e">
        <f t="shared" si="1"/>
        <v>#DIV/0!</v>
      </c>
    </row>
    <row r="17" spans="1:6" s="4" customFormat="1" ht="24.75" customHeight="1" hidden="1">
      <c r="A17" s="5" t="s">
        <v>18</v>
      </c>
      <c r="B17" s="6" t="s">
        <v>63</v>
      </c>
      <c r="C17" s="32"/>
      <c r="D17" s="32"/>
      <c r="E17" s="33">
        <f t="shared" si="0"/>
        <v>0</v>
      </c>
      <c r="F17" s="35" t="e">
        <f t="shared" si="1"/>
        <v>#DIV/0!</v>
      </c>
    </row>
    <row r="18" spans="1:6" s="4" customFormat="1" ht="19.5" customHeight="1" hidden="1">
      <c r="A18" s="5" t="s">
        <v>19</v>
      </c>
      <c r="B18" s="6" t="s">
        <v>63</v>
      </c>
      <c r="C18" s="32"/>
      <c r="D18" s="32"/>
      <c r="E18" s="33">
        <f t="shared" si="0"/>
        <v>0</v>
      </c>
      <c r="F18" s="35" t="e">
        <f t="shared" si="1"/>
        <v>#DIV/0!</v>
      </c>
    </row>
    <row r="19" spans="1:6" s="4" customFormat="1" ht="21" customHeight="1" hidden="1">
      <c r="A19" s="5" t="s">
        <v>19</v>
      </c>
      <c r="B19" s="6" t="s">
        <v>68</v>
      </c>
      <c r="C19" s="32"/>
      <c r="D19" s="32"/>
      <c r="E19" s="33">
        <f t="shared" si="0"/>
        <v>0</v>
      </c>
      <c r="F19" s="35">
        <v>0</v>
      </c>
    </row>
    <row r="20" spans="1:8" s="4" customFormat="1" ht="19.5" customHeight="1">
      <c r="A20" s="5" t="s">
        <v>19</v>
      </c>
      <c r="B20" s="6" t="s">
        <v>46</v>
      </c>
      <c r="C20" s="32">
        <v>2.4</v>
      </c>
      <c r="D20" s="32">
        <v>0</v>
      </c>
      <c r="E20" s="33">
        <f t="shared" si="0"/>
        <v>-2.4</v>
      </c>
      <c r="F20" s="35">
        <f t="shared" si="1"/>
        <v>0</v>
      </c>
      <c r="H20" s="4" t="s">
        <v>152</v>
      </c>
    </row>
    <row r="21" spans="1:6" s="4" customFormat="1" ht="39.75" customHeight="1" hidden="1">
      <c r="A21" s="5" t="s">
        <v>69</v>
      </c>
      <c r="B21" s="6" t="s">
        <v>20</v>
      </c>
      <c r="C21" s="32"/>
      <c r="D21" s="32"/>
      <c r="E21" s="33">
        <f t="shared" si="0"/>
        <v>0</v>
      </c>
      <c r="F21" s="35" t="e">
        <f t="shared" si="1"/>
        <v>#DIV/0!</v>
      </c>
    </row>
    <row r="22" spans="1:6" s="4" customFormat="1" ht="19.5" customHeight="1">
      <c r="A22" s="5" t="s">
        <v>69</v>
      </c>
      <c r="B22" s="6" t="s">
        <v>70</v>
      </c>
      <c r="C22" s="32">
        <v>101.6</v>
      </c>
      <c r="D22" s="32">
        <v>0</v>
      </c>
      <c r="E22" s="33">
        <f t="shared" si="0"/>
        <v>-101.6</v>
      </c>
      <c r="F22" s="35">
        <f t="shared" si="1"/>
        <v>0</v>
      </c>
    </row>
    <row r="23" spans="1:6" s="13" customFormat="1" ht="19.5" customHeight="1">
      <c r="A23" s="22" t="s">
        <v>146</v>
      </c>
      <c r="B23" s="27" t="s">
        <v>147</v>
      </c>
      <c r="C23" s="47">
        <f>C24</f>
        <v>60.7</v>
      </c>
      <c r="D23" s="47">
        <f>D24</f>
        <v>7.5</v>
      </c>
      <c r="E23" s="33">
        <f t="shared" si="0"/>
        <v>-53.2</v>
      </c>
      <c r="F23" s="35">
        <f t="shared" si="1"/>
        <v>12.355848434925864</v>
      </c>
    </row>
    <row r="24" spans="1:6" s="4" customFormat="1" ht="19.5" customHeight="1">
      <c r="A24" s="5" t="s">
        <v>148</v>
      </c>
      <c r="B24" s="21" t="s">
        <v>149</v>
      </c>
      <c r="C24" s="32">
        <v>60.7</v>
      </c>
      <c r="D24" s="32">
        <v>7.5</v>
      </c>
      <c r="E24" s="33">
        <f t="shared" si="0"/>
        <v>-53.2</v>
      </c>
      <c r="F24" s="35">
        <f t="shared" si="1"/>
        <v>12.355848434925864</v>
      </c>
    </row>
    <row r="25" spans="1:6" s="4" customFormat="1" ht="31.5" customHeight="1">
      <c r="A25" s="40" t="s">
        <v>31</v>
      </c>
      <c r="B25" s="12" t="s">
        <v>71</v>
      </c>
      <c r="C25" s="33">
        <f>SUM(C26:C33)</f>
        <v>23.7</v>
      </c>
      <c r="D25" s="33">
        <f>SUM(D26:D33)</f>
        <v>0</v>
      </c>
      <c r="E25" s="33">
        <f t="shared" si="0"/>
        <v>-23.7</v>
      </c>
      <c r="F25" s="35">
        <f t="shared" si="1"/>
        <v>0</v>
      </c>
    </row>
    <row r="26" spans="1:6" s="4" customFormat="1" ht="3" customHeight="1" hidden="1">
      <c r="A26" s="5" t="s">
        <v>32</v>
      </c>
      <c r="B26" s="6" t="s">
        <v>44</v>
      </c>
      <c r="C26" s="32"/>
      <c r="D26" s="32"/>
      <c r="E26" s="33">
        <f t="shared" si="0"/>
        <v>0</v>
      </c>
      <c r="F26" s="35" t="e">
        <f t="shared" si="1"/>
        <v>#DIV/0!</v>
      </c>
    </row>
    <row r="27" spans="1:6" s="4" customFormat="1" ht="46.5" customHeight="1" hidden="1">
      <c r="A27" s="5" t="s">
        <v>33</v>
      </c>
      <c r="B27" s="6" t="s">
        <v>14</v>
      </c>
      <c r="C27" s="32"/>
      <c r="D27" s="32"/>
      <c r="E27" s="33">
        <f t="shared" si="0"/>
        <v>0</v>
      </c>
      <c r="F27" s="35" t="e">
        <f t="shared" si="1"/>
        <v>#DIV/0!</v>
      </c>
    </row>
    <row r="28" spans="1:6" s="4" customFormat="1" ht="30.75" customHeight="1" hidden="1">
      <c r="A28" s="5" t="s">
        <v>109</v>
      </c>
      <c r="B28" s="6" t="s">
        <v>110</v>
      </c>
      <c r="C28" s="32"/>
      <c r="D28" s="32"/>
      <c r="E28" s="33">
        <f t="shared" si="0"/>
        <v>0</v>
      </c>
      <c r="F28" s="35" t="e">
        <f t="shared" si="1"/>
        <v>#DIV/0!</v>
      </c>
    </row>
    <row r="29" spans="1:6" s="4" customFormat="1" ht="46.5" customHeight="1" hidden="1">
      <c r="A29" s="5" t="s">
        <v>72</v>
      </c>
      <c r="B29" s="6" t="s">
        <v>140</v>
      </c>
      <c r="C29" s="32">
        <v>0</v>
      </c>
      <c r="D29" s="32">
        <v>0</v>
      </c>
      <c r="E29" s="33">
        <f t="shared" si="0"/>
        <v>0</v>
      </c>
      <c r="F29" s="35" t="e">
        <f t="shared" si="1"/>
        <v>#DIV/0!</v>
      </c>
    </row>
    <row r="30" spans="1:6" s="4" customFormat="1" ht="19.5" customHeight="1">
      <c r="A30" s="5" t="s">
        <v>73</v>
      </c>
      <c r="B30" s="6" t="s">
        <v>115</v>
      </c>
      <c r="C30" s="32">
        <v>23.7</v>
      </c>
      <c r="D30" s="32">
        <v>0</v>
      </c>
      <c r="E30" s="33">
        <f t="shared" si="0"/>
        <v>-23.7</v>
      </c>
      <c r="F30" s="35">
        <f t="shared" si="1"/>
        <v>0</v>
      </c>
    </row>
    <row r="31" spans="1:6" s="4" customFormat="1" ht="39.75" customHeight="1" hidden="1">
      <c r="A31" s="5" t="s">
        <v>74</v>
      </c>
      <c r="B31" s="6" t="s">
        <v>8</v>
      </c>
      <c r="C31" s="32"/>
      <c r="D31" s="32"/>
      <c r="E31" s="33">
        <f t="shared" si="0"/>
        <v>0</v>
      </c>
      <c r="F31" s="35" t="e">
        <f t="shared" si="1"/>
        <v>#DIV/0!</v>
      </c>
    </row>
    <row r="32" spans="1:6" s="13" customFormat="1" ht="30.75" customHeight="1" hidden="1">
      <c r="A32" s="5" t="s">
        <v>116</v>
      </c>
      <c r="B32" s="6" t="s">
        <v>75</v>
      </c>
      <c r="C32" s="32"/>
      <c r="D32" s="32"/>
      <c r="E32" s="33">
        <f t="shared" si="0"/>
        <v>0</v>
      </c>
      <c r="F32" s="35" t="e">
        <f t="shared" si="1"/>
        <v>#DIV/0!</v>
      </c>
    </row>
    <row r="33" spans="1:6" s="4" customFormat="1" ht="35.25" customHeight="1" hidden="1">
      <c r="A33" s="5" t="s">
        <v>116</v>
      </c>
      <c r="B33" s="6" t="s">
        <v>76</v>
      </c>
      <c r="C33" s="32"/>
      <c r="D33" s="32"/>
      <c r="E33" s="33">
        <f t="shared" si="0"/>
        <v>0</v>
      </c>
      <c r="F33" s="35" t="e">
        <f t="shared" si="1"/>
        <v>#DIV/0!</v>
      </c>
    </row>
    <row r="34" spans="1:6" s="4" customFormat="1" ht="19.5" customHeight="1">
      <c r="A34" s="40" t="s">
        <v>22</v>
      </c>
      <c r="B34" s="12" t="s">
        <v>77</v>
      </c>
      <c r="C34" s="33">
        <f>SUM(C35:C42)</f>
        <v>1061.2</v>
      </c>
      <c r="D34" s="33">
        <f>SUM(D35:D42)</f>
        <v>20</v>
      </c>
      <c r="E34" s="33">
        <f t="shared" si="0"/>
        <v>-1041.2</v>
      </c>
      <c r="F34" s="35">
        <f t="shared" si="1"/>
        <v>1.8846588767433095</v>
      </c>
    </row>
    <row r="35" spans="1:6" s="4" customFormat="1" ht="1.5" customHeight="1" hidden="1">
      <c r="A35" s="5" t="s">
        <v>34</v>
      </c>
      <c r="B35" s="6" t="s">
        <v>78</v>
      </c>
      <c r="C35" s="32"/>
      <c r="D35" s="32"/>
      <c r="E35" s="33">
        <f t="shared" si="0"/>
        <v>0</v>
      </c>
      <c r="F35" s="35" t="e">
        <f t="shared" si="1"/>
        <v>#DIV/0!</v>
      </c>
    </row>
    <row r="36" spans="1:6" s="4" customFormat="1" ht="30.75" customHeight="1" hidden="1">
      <c r="A36" s="5" t="s">
        <v>35</v>
      </c>
      <c r="B36" s="6" t="s">
        <v>117</v>
      </c>
      <c r="C36" s="32"/>
      <c r="D36" s="32"/>
      <c r="E36" s="33">
        <f t="shared" si="0"/>
        <v>0</v>
      </c>
      <c r="F36" s="35" t="e">
        <f t="shared" si="1"/>
        <v>#DIV/0!</v>
      </c>
    </row>
    <row r="37" spans="1:6" s="4" customFormat="1" ht="31.5" customHeight="1" hidden="1">
      <c r="A37" s="5" t="s">
        <v>118</v>
      </c>
      <c r="B37" s="6" t="s">
        <v>119</v>
      </c>
      <c r="C37" s="32"/>
      <c r="D37" s="32"/>
      <c r="E37" s="33">
        <f t="shared" si="0"/>
        <v>0</v>
      </c>
      <c r="F37" s="35" t="e">
        <f t="shared" si="1"/>
        <v>#DIV/0!</v>
      </c>
    </row>
    <row r="38" spans="1:6" s="4" customFormat="1" ht="2.25" customHeight="1" hidden="1">
      <c r="A38" s="5" t="s">
        <v>79</v>
      </c>
      <c r="B38" s="6" t="s">
        <v>120</v>
      </c>
      <c r="C38" s="32">
        <v>0</v>
      </c>
      <c r="D38" s="32">
        <v>0</v>
      </c>
      <c r="E38" s="33">
        <f t="shared" si="0"/>
        <v>0</v>
      </c>
      <c r="F38" s="35" t="e">
        <f t="shared" si="1"/>
        <v>#DIV/0!</v>
      </c>
    </row>
    <row r="39" spans="1:6" s="4" customFormat="1" ht="18" customHeight="1" hidden="1">
      <c r="A39" s="5" t="s">
        <v>0</v>
      </c>
      <c r="B39" s="6" t="s">
        <v>80</v>
      </c>
      <c r="C39" s="32"/>
      <c r="D39" s="32"/>
      <c r="E39" s="33">
        <f t="shared" si="0"/>
        <v>0</v>
      </c>
      <c r="F39" s="35" t="e">
        <f t="shared" si="1"/>
        <v>#DIV/0!</v>
      </c>
    </row>
    <row r="40" spans="1:6" s="4" customFormat="1" ht="18" customHeight="1" hidden="1">
      <c r="A40" s="5" t="s">
        <v>81</v>
      </c>
      <c r="B40" s="6" t="s">
        <v>82</v>
      </c>
      <c r="C40" s="32"/>
      <c r="D40" s="32"/>
      <c r="E40" s="33">
        <f t="shared" si="0"/>
        <v>0</v>
      </c>
      <c r="F40" s="35" t="e">
        <f t="shared" si="1"/>
        <v>#DIV/0!</v>
      </c>
    </row>
    <row r="41" spans="1:6" s="13" customFormat="1" ht="21" customHeight="1">
      <c r="A41" s="5" t="s">
        <v>83</v>
      </c>
      <c r="B41" s="6" t="s">
        <v>167</v>
      </c>
      <c r="C41" s="32">
        <v>1061.2</v>
      </c>
      <c r="D41" s="32">
        <v>20</v>
      </c>
      <c r="E41" s="33">
        <f t="shared" si="0"/>
        <v>-1041.2</v>
      </c>
      <c r="F41" s="35">
        <f t="shared" si="1"/>
        <v>1.8846588767433095</v>
      </c>
    </row>
    <row r="42" spans="1:6" s="4" customFormat="1" ht="21" customHeight="1" hidden="1">
      <c r="A42" s="5" t="s">
        <v>121</v>
      </c>
      <c r="B42" s="6" t="s">
        <v>84</v>
      </c>
      <c r="C42" s="32">
        <v>0</v>
      </c>
      <c r="D42" s="32">
        <v>0</v>
      </c>
      <c r="E42" s="33">
        <f t="shared" si="0"/>
        <v>0</v>
      </c>
      <c r="F42" s="35" t="e">
        <f t="shared" si="1"/>
        <v>#DIV/0!</v>
      </c>
    </row>
    <row r="43" spans="1:6" s="4" customFormat="1" ht="16.5" customHeight="1">
      <c r="A43" s="40" t="s">
        <v>23</v>
      </c>
      <c r="B43" s="12" t="s">
        <v>85</v>
      </c>
      <c r="C43" s="33">
        <f>C46</f>
        <v>814.2</v>
      </c>
      <c r="D43" s="33">
        <f>D44+D45+D46+D47</f>
        <v>44.6</v>
      </c>
      <c r="E43" s="33">
        <f t="shared" si="0"/>
        <v>-769.6</v>
      </c>
      <c r="F43" s="35">
        <f t="shared" si="1"/>
        <v>5.4777695897813805</v>
      </c>
    </row>
    <row r="44" spans="1:6" s="4" customFormat="1" ht="18.75" customHeight="1" hidden="1">
      <c r="A44" s="5" t="s">
        <v>13</v>
      </c>
      <c r="B44" s="6" t="s">
        <v>60</v>
      </c>
      <c r="C44" s="32"/>
      <c r="D44" s="32"/>
      <c r="E44" s="33">
        <f t="shared" si="0"/>
        <v>0</v>
      </c>
      <c r="F44" s="35">
        <v>0</v>
      </c>
    </row>
    <row r="45" spans="1:6" s="13" customFormat="1" ht="1.5" customHeight="1" hidden="1">
      <c r="A45" s="5" t="s">
        <v>36</v>
      </c>
      <c r="B45" s="6" t="s">
        <v>61</v>
      </c>
      <c r="C45" s="32">
        <v>5</v>
      </c>
      <c r="D45" s="32">
        <v>0</v>
      </c>
      <c r="E45" s="33">
        <f t="shared" si="0"/>
        <v>-5</v>
      </c>
      <c r="F45" s="35">
        <f t="shared" si="1"/>
        <v>0</v>
      </c>
    </row>
    <row r="46" spans="1:6" s="4" customFormat="1" ht="18.75" customHeight="1">
      <c r="A46" s="5" t="s">
        <v>122</v>
      </c>
      <c r="B46" s="6" t="s">
        <v>123</v>
      </c>
      <c r="C46" s="32">
        <v>814.2</v>
      </c>
      <c r="D46" s="32">
        <v>44.6</v>
      </c>
      <c r="E46" s="33">
        <f t="shared" si="0"/>
        <v>-769.6</v>
      </c>
      <c r="F46" s="35">
        <f t="shared" si="1"/>
        <v>5.4777695897813805</v>
      </c>
    </row>
    <row r="47" spans="1:6" s="4" customFormat="1" ht="1.5" customHeight="1" hidden="1">
      <c r="A47" s="5" t="s">
        <v>124</v>
      </c>
      <c r="B47" s="6" t="s">
        <v>86</v>
      </c>
      <c r="C47" s="32">
        <v>0</v>
      </c>
      <c r="D47" s="32">
        <v>0</v>
      </c>
      <c r="E47" s="33">
        <f t="shared" si="0"/>
        <v>0</v>
      </c>
      <c r="F47" s="35">
        <v>0</v>
      </c>
    </row>
    <row r="48" spans="1:6" s="4" customFormat="1" ht="0.75" customHeight="1" hidden="1">
      <c r="A48" s="11" t="s">
        <v>24</v>
      </c>
      <c r="B48" s="12" t="s">
        <v>87</v>
      </c>
      <c r="C48" s="33">
        <f>C49+C50+C51+C52+C53</f>
        <v>0</v>
      </c>
      <c r="D48" s="33">
        <f>D49+D50+D51+D52+D53</f>
        <v>0</v>
      </c>
      <c r="E48" s="33">
        <f t="shared" si="0"/>
        <v>0</v>
      </c>
      <c r="F48" s="35" t="e">
        <f t="shared" si="1"/>
        <v>#DIV/0!</v>
      </c>
    </row>
    <row r="49" spans="1:6" s="4" customFormat="1" ht="13.5" customHeight="1" hidden="1">
      <c r="A49" s="19" t="s">
        <v>49</v>
      </c>
      <c r="B49" s="20" t="s">
        <v>125</v>
      </c>
      <c r="C49" s="49"/>
      <c r="D49" s="49"/>
      <c r="E49" s="33">
        <f t="shared" si="0"/>
        <v>0</v>
      </c>
      <c r="F49" s="35" t="e">
        <f t="shared" si="1"/>
        <v>#DIV/0!</v>
      </c>
    </row>
    <row r="50" spans="1:6" s="13" customFormat="1" ht="15" customHeight="1" hidden="1">
      <c r="A50" s="5" t="s">
        <v>50</v>
      </c>
      <c r="B50" s="6" t="s">
        <v>126</v>
      </c>
      <c r="C50" s="32"/>
      <c r="D50" s="32"/>
      <c r="E50" s="33">
        <f t="shared" si="0"/>
        <v>0</v>
      </c>
      <c r="F50" s="35" t="e">
        <f t="shared" si="1"/>
        <v>#DIV/0!</v>
      </c>
    </row>
    <row r="51" spans="1:6" s="4" customFormat="1" ht="28.5" customHeight="1" hidden="1">
      <c r="A51" s="5" t="s">
        <v>88</v>
      </c>
      <c r="B51" s="6" t="s">
        <v>127</v>
      </c>
      <c r="C51" s="32"/>
      <c r="D51" s="32"/>
      <c r="E51" s="33">
        <f t="shared" si="0"/>
        <v>0</v>
      </c>
      <c r="F51" s="35" t="e">
        <f t="shared" si="1"/>
        <v>#DIV/0!</v>
      </c>
    </row>
    <row r="52" spans="1:6" s="4" customFormat="1" ht="17.25" customHeight="1" hidden="1">
      <c r="A52" s="5" t="s">
        <v>90</v>
      </c>
      <c r="B52" s="6" t="s">
        <v>89</v>
      </c>
      <c r="C52" s="32"/>
      <c r="D52" s="32"/>
      <c r="E52" s="33">
        <f t="shared" si="0"/>
        <v>0</v>
      </c>
      <c r="F52" s="35" t="e">
        <f t="shared" si="1"/>
        <v>#DIV/0!</v>
      </c>
    </row>
    <row r="53" spans="1:6" s="4" customFormat="1" ht="23.25" customHeight="1" hidden="1">
      <c r="A53" s="5" t="s">
        <v>128</v>
      </c>
      <c r="B53" s="6" t="s">
        <v>91</v>
      </c>
      <c r="C53" s="32"/>
      <c r="D53" s="32"/>
      <c r="E53" s="33">
        <f t="shared" si="0"/>
        <v>0</v>
      </c>
      <c r="F53" s="35" t="e">
        <f t="shared" si="1"/>
        <v>#DIV/0!</v>
      </c>
    </row>
    <row r="54" spans="1:6" s="4" customFormat="1" ht="19.5" customHeight="1">
      <c r="A54" s="40" t="s">
        <v>25</v>
      </c>
      <c r="B54" s="12" t="s">
        <v>92</v>
      </c>
      <c r="C54" s="33">
        <f>C61+C59</f>
        <v>21</v>
      </c>
      <c r="D54" s="33">
        <f>SUM(D55:D63)</f>
        <v>5.4</v>
      </c>
      <c r="E54" s="33">
        <f t="shared" si="0"/>
        <v>-15.6</v>
      </c>
      <c r="F54" s="35">
        <f t="shared" si="1"/>
        <v>25.71428571428572</v>
      </c>
    </row>
    <row r="55" spans="1:6" s="4" customFormat="1" ht="0.75" customHeight="1">
      <c r="A55" s="5" t="s">
        <v>45</v>
      </c>
      <c r="B55" s="6" t="s">
        <v>29</v>
      </c>
      <c r="C55" s="32"/>
      <c r="D55" s="32"/>
      <c r="E55" s="33">
        <f t="shared" si="0"/>
        <v>0</v>
      </c>
      <c r="F55" s="35">
        <v>0</v>
      </c>
    </row>
    <row r="56" spans="1:6" s="4" customFormat="1" ht="19.5" customHeight="1" hidden="1">
      <c r="A56" s="5" t="s">
        <v>93</v>
      </c>
      <c r="B56" s="6" t="s">
        <v>30</v>
      </c>
      <c r="C56" s="32"/>
      <c r="D56" s="32"/>
      <c r="E56" s="33">
        <f t="shared" si="0"/>
        <v>0</v>
      </c>
      <c r="F56" s="35">
        <v>0</v>
      </c>
    </row>
    <row r="57" spans="1:6" s="4" customFormat="1" ht="28.5" customHeight="1" hidden="1">
      <c r="A57" s="5" t="s">
        <v>94</v>
      </c>
      <c r="B57" s="6" t="s">
        <v>4</v>
      </c>
      <c r="C57" s="32"/>
      <c r="D57" s="32"/>
      <c r="E57" s="33">
        <f t="shared" si="0"/>
        <v>0</v>
      </c>
      <c r="F57" s="35" t="e">
        <f t="shared" si="1"/>
        <v>#DIV/0!</v>
      </c>
    </row>
    <row r="58" spans="1:6" s="4" customFormat="1" ht="30.75" customHeight="1" hidden="1">
      <c r="A58" s="5" t="s">
        <v>64</v>
      </c>
      <c r="B58" s="6" t="s">
        <v>5</v>
      </c>
      <c r="C58" s="32"/>
      <c r="D58" s="32"/>
      <c r="E58" s="33">
        <f t="shared" si="0"/>
        <v>0</v>
      </c>
      <c r="F58" s="35" t="e">
        <f t="shared" si="1"/>
        <v>#DIV/0!</v>
      </c>
    </row>
    <row r="59" spans="1:6" s="4" customFormat="1" ht="18.75" customHeight="1">
      <c r="A59" s="5" t="s">
        <v>37</v>
      </c>
      <c r="B59" s="6" t="s">
        <v>6</v>
      </c>
      <c r="C59" s="32">
        <v>10</v>
      </c>
      <c r="D59" s="32">
        <v>0</v>
      </c>
      <c r="E59" s="33">
        <f t="shared" si="0"/>
        <v>-10</v>
      </c>
      <c r="F59" s="35">
        <f t="shared" si="1"/>
        <v>0</v>
      </c>
    </row>
    <row r="60" spans="1:6" s="13" customFormat="1" ht="18" customHeight="1" hidden="1">
      <c r="A60" s="5" t="s">
        <v>95</v>
      </c>
      <c r="B60" s="6" t="s">
        <v>141</v>
      </c>
      <c r="C60" s="32"/>
      <c r="D60" s="32"/>
      <c r="E60" s="33">
        <f t="shared" si="0"/>
        <v>0</v>
      </c>
      <c r="F60" s="35" t="e">
        <f t="shared" si="1"/>
        <v>#DIV/0!</v>
      </c>
    </row>
    <row r="61" spans="1:6" s="4" customFormat="1" ht="19.5" customHeight="1">
      <c r="A61" s="5" t="s">
        <v>38</v>
      </c>
      <c r="B61" s="6" t="s">
        <v>96</v>
      </c>
      <c r="C61" s="32">
        <v>11</v>
      </c>
      <c r="D61" s="32">
        <v>5.4</v>
      </c>
      <c r="E61" s="33">
        <f t="shared" si="0"/>
        <v>-5.6</v>
      </c>
      <c r="F61" s="35">
        <f t="shared" si="1"/>
        <v>49.09090909090909</v>
      </c>
    </row>
    <row r="62" spans="1:6" s="4" customFormat="1" ht="0.75" customHeight="1" hidden="1">
      <c r="A62" s="5" t="s">
        <v>65</v>
      </c>
      <c r="B62" s="6" t="s">
        <v>97</v>
      </c>
      <c r="C62" s="32"/>
      <c r="D62" s="32"/>
      <c r="E62" s="33">
        <f t="shared" si="0"/>
        <v>0</v>
      </c>
      <c r="F62" s="35" t="e">
        <f t="shared" si="1"/>
        <v>#DIV/0!</v>
      </c>
    </row>
    <row r="63" spans="1:6" s="4" customFormat="1" ht="27" customHeight="1" hidden="1">
      <c r="A63" s="5" t="s">
        <v>39</v>
      </c>
      <c r="B63" s="6" t="s">
        <v>98</v>
      </c>
      <c r="C63" s="32"/>
      <c r="D63" s="32"/>
      <c r="E63" s="33">
        <f t="shared" si="0"/>
        <v>0</v>
      </c>
      <c r="F63" s="35" t="e">
        <f t="shared" si="1"/>
        <v>#DIV/0!</v>
      </c>
    </row>
    <row r="64" spans="1:6" s="4" customFormat="1" ht="19.5" customHeight="1">
      <c r="A64" s="40" t="s">
        <v>26</v>
      </c>
      <c r="B64" s="12" t="s">
        <v>160</v>
      </c>
      <c r="C64" s="33">
        <f>C65+C68</f>
        <v>1485.8</v>
      </c>
      <c r="D64" s="33">
        <f>SUM(D65:D70)</f>
        <v>302.2</v>
      </c>
      <c r="E64" s="33">
        <f t="shared" si="0"/>
        <v>-1183.6</v>
      </c>
      <c r="F64" s="35">
        <f t="shared" si="1"/>
        <v>20.339211199353883</v>
      </c>
    </row>
    <row r="65" spans="1:9" s="4" customFormat="1" ht="19.5" customHeight="1">
      <c r="A65" s="5" t="s">
        <v>40</v>
      </c>
      <c r="B65" s="6" t="s">
        <v>99</v>
      </c>
      <c r="C65" s="32">
        <v>1285.1</v>
      </c>
      <c r="D65" s="32">
        <v>229</v>
      </c>
      <c r="E65" s="33">
        <f t="shared" si="0"/>
        <v>-1056.1</v>
      </c>
      <c r="F65" s="35">
        <f t="shared" si="1"/>
        <v>17.819624931911914</v>
      </c>
      <c r="I65" s="4" t="s">
        <v>151</v>
      </c>
    </row>
    <row r="66" spans="1:6" s="4" customFormat="1" ht="13.5" customHeight="1" hidden="1">
      <c r="A66" s="5" t="s">
        <v>41</v>
      </c>
      <c r="B66" s="6" t="s">
        <v>7</v>
      </c>
      <c r="C66" s="32"/>
      <c r="D66" s="32"/>
      <c r="E66" s="33">
        <f t="shared" si="0"/>
        <v>0</v>
      </c>
      <c r="F66" s="35" t="e">
        <f t="shared" si="1"/>
        <v>#DIV/0!</v>
      </c>
    </row>
    <row r="67" spans="1:6" s="13" customFormat="1" ht="16.5" customHeight="1" hidden="1">
      <c r="A67" s="43" t="s">
        <v>27</v>
      </c>
      <c r="B67" s="42" t="s">
        <v>101</v>
      </c>
      <c r="C67" s="44">
        <f>C70</f>
        <v>0</v>
      </c>
      <c r="D67" s="44">
        <f>D70</f>
        <v>0</v>
      </c>
      <c r="E67" s="33">
        <f t="shared" si="0"/>
        <v>0</v>
      </c>
      <c r="F67" s="35" t="e">
        <f t="shared" si="1"/>
        <v>#DIV/0!</v>
      </c>
    </row>
    <row r="68" spans="1:6" s="4" customFormat="1" ht="15" customHeight="1">
      <c r="A68" s="5" t="s">
        <v>42</v>
      </c>
      <c r="B68" s="6" t="s">
        <v>171</v>
      </c>
      <c r="C68" s="32">
        <v>200.7</v>
      </c>
      <c r="D68" s="32">
        <v>73.2</v>
      </c>
      <c r="E68" s="33">
        <f t="shared" si="0"/>
        <v>-127.49999999999999</v>
      </c>
      <c r="F68" s="35">
        <f t="shared" si="1"/>
        <v>36.47234678624813</v>
      </c>
    </row>
    <row r="69" spans="1:6" s="4" customFormat="1" ht="15.75" customHeight="1" hidden="1">
      <c r="A69" s="5" t="s">
        <v>43</v>
      </c>
      <c r="B69" s="6" t="s">
        <v>100</v>
      </c>
      <c r="C69" s="32"/>
      <c r="D69" s="32"/>
      <c r="E69" s="33">
        <f t="shared" si="0"/>
        <v>0</v>
      </c>
      <c r="F69" s="35" t="e">
        <f t="shared" si="1"/>
        <v>#DIV/0!</v>
      </c>
    </row>
    <row r="70" spans="1:6" s="4" customFormat="1" ht="14.25" customHeight="1" hidden="1">
      <c r="A70" s="5" t="s">
        <v>66</v>
      </c>
      <c r="B70" s="6" t="s">
        <v>103</v>
      </c>
      <c r="C70" s="32"/>
      <c r="D70" s="32">
        <v>0</v>
      </c>
      <c r="E70" s="33">
        <f t="shared" si="0"/>
        <v>0</v>
      </c>
      <c r="F70" s="35" t="e">
        <f t="shared" si="1"/>
        <v>#DIV/0!</v>
      </c>
    </row>
    <row r="71" spans="1:6" s="4" customFormat="1" ht="19.5" customHeight="1">
      <c r="A71" s="40" t="s">
        <v>106</v>
      </c>
      <c r="B71" s="12" t="s">
        <v>161</v>
      </c>
      <c r="C71" s="33">
        <f>C77</f>
        <v>12.6</v>
      </c>
      <c r="D71" s="33">
        <f>D72+D73+D74+D75+D76+D77+D78</f>
        <v>3.4</v>
      </c>
      <c r="E71" s="33">
        <f t="shared" si="0"/>
        <v>-9.2</v>
      </c>
      <c r="F71" s="35">
        <f t="shared" si="1"/>
        <v>26.984126984126984</v>
      </c>
    </row>
    <row r="72" spans="1:6" s="13" customFormat="1" ht="19.5" customHeight="1" hidden="1">
      <c r="A72" s="5" t="s">
        <v>51</v>
      </c>
      <c r="B72" s="6" t="s">
        <v>129</v>
      </c>
      <c r="C72" s="32"/>
      <c r="D72" s="32"/>
      <c r="E72" s="33">
        <f aca="true" t="shared" si="2" ref="E72:E94">D72-C72</f>
        <v>0</v>
      </c>
      <c r="F72" s="35">
        <v>0</v>
      </c>
    </row>
    <row r="73" spans="1:6" s="4" customFormat="1" ht="19.5" customHeight="1" hidden="1">
      <c r="A73" s="5" t="s">
        <v>52</v>
      </c>
      <c r="B73" s="6" t="s">
        <v>130</v>
      </c>
      <c r="C73" s="32"/>
      <c r="D73" s="32"/>
      <c r="E73" s="33">
        <f t="shared" si="2"/>
        <v>0</v>
      </c>
      <c r="F73" s="35">
        <v>0</v>
      </c>
    </row>
    <row r="74" spans="1:6" s="4" customFormat="1" ht="31.5" customHeight="1" hidden="1">
      <c r="A74" s="5" t="s">
        <v>53</v>
      </c>
      <c r="B74" s="6" t="s">
        <v>131</v>
      </c>
      <c r="C74" s="32"/>
      <c r="D74" s="32"/>
      <c r="E74" s="33">
        <f t="shared" si="2"/>
        <v>0</v>
      </c>
      <c r="F74" s="35" t="e">
        <f aca="true" t="shared" si="3" ref="F74:F92">D74/C74*100</f>
        <v>#DIV/0!</v>
      </c>
    </row>
    <row r="75" spans="1:6" s="4" customFormat="1" ht="33" customHeight="1" hidden="1">
      <c r="A75" s="5" t="s">
        <v>54</v>
      </c>
      <c r="B75" s="6" t="s">
        <v>132</v>
      </c>
      <c r="C75" s="32"/>
      <c r="D75" s="32"/>
      <c r="E75" s="33">
        <f t="shared" si="2"/>
        <v>0</v>
      </c>
      <c r="F75" s="35" t="e">
        <f t="shared" si="3"/>
        <v>#DIV/0!</v>
      </c>
    </row>
    <row r="76" spans="1:6" s="4" customFormat="1" ht="30" customHeight="1" hidden="1">
      <c r="A76" s="5" t="s">
        <v>133</v>
      </c>
      <c r="B76" s="6" t="s">
        <v>134</v>
      </c>
      <c r="C76" s="32"/>
      <c r="D76" s="32"/>
      <c r="E76" s="33">
        <f t="shared" si="2"/>
        <v>0</v>
      </c>
      <c r="F76" s="35" t="e">
        <f t="shared" si="3"/>
        <v>#DIV/0!</v>
      </c>
    </row>
    <row r="77" spans="1:6" s="4" customFormat="1" ht="18.75" customHeight="1">
      <c r="A77" s="5" t="s">
        <v>108</v>
      </c>
      <c r="B77" s="6" t="s">
        <v>162</v>
      </c>
      <c r="C77" s="32">
        <v>12.6</v>
      </c>
      <c r="D77" s="32">
        <v>3.4</v>
      </c>
      <c r="E77" s="33">
        <f t="shared" si="2"/>
        <v>-9.2</v>
      </c>
      <c r="F77" s="35">
        <f t="shared" si="3"/>
        <v>26.984126984126984</v>
      </c>
    </row>
    <row r="78" spans="1:6" s="4" customFormat="1" ht="0.75" customHeight="1" hidden="1">
      <c r="A78" s="5" t="s">
        <v>135</v>
      </c>
      <c r="B78" s="6" t="s">
        <v>136</v>
      </c>
      <c r="C78" s="32"/>
      <c r="D78" s="32"/>
      <c r="E78" s="33">
        <f t="shared" si="2"/>
        <v>0</v>
      </c>
      <c r="F78" s="35" t="e">
        <f t="shared" si="3"/>
        <v>#DIV/0!</v>
      </c>
    </row>
    <row r="79" spans="1:6" s="4" customFormat="1" ht="19.5" customHeight="1" hidden="1">
      <c r="A79" s="11" t="s">
        <v>27</v>
      </c>
      <c r="B79" s="12" t="s">
        <v>101</v>
      </c>
      <c r="C79" s="33">
        <f>C80+C81+C82+C83+C84+C85</f>
        <v>0</v>
      </c>
      <c r="D79" s="33">
        <f>D80+D81+D82+D83+D84+D85</f>
        <v>0</v>
      </c>
      <c r="E79" s="33">
        <f t="shared" si="2"/>
        <v>0</v>
      </c>
      <c r="F79" s="35">
        <v>0</v>
      </c>
    </row>
    <row r="80" spans="1:6" s="4" customFormat="1" ht="17.25" customHeight="1" hidden="1">
      <c r="A80" s="5" t="s">
        <v>55</v>
      </c>
      <c r="B80" s="6" t="s">
        <v>48</v>
      </c>
      <c r="C80" s="32"/>
      <c r="D80" s="32"/>
      <c r="E80" s="33">
        <f t="shared" si="2"/>
        <v>0</v>
      </c>
      <c r="F80" s="35">
        <v>0</v>
      </c>
    </row>
    <row r="81" spans="1:6" s="4" customFormat="1" ht="33" customHeight="1" hidden="1">
      <c r="A81" s="5" t="s">
        <v>56</v>
      </c>
      <c r="B81" s="6" t="s">
        <v>102</v>
      </c>
      <c r="C81" s="32"/>
      <c r="D81" s="32"/>
      <c r="E81" s="33">
        <f t="shared" si="2"/>
        <v>0</v>
      </c>
      <c r="F81" s="35" t="e">
        <f t="shared" si="3"/>
        <v>#DIV/0!</v>
      </c>
    </row>
    <row r="82" spans="1:6" s="13" customFormat="1" ht="0.75" customHeight="1" hidden="1">
      <c r="A82" s="5" t="s">
        <v>66</v>
      </c>
      <c r="B82" s="6" t="s">
        <v>103</v>
      </c>
      <c r="C82" s="32"/>
      <c r="D82" s="32"/>
      <c r="E82" s="33">
        <f t="shared" si="2"/>
        <v>0</v>
      </c>
      <c r="F82" s="35" t="e">
        <f t="shared" si="3"/>
        <v>#DIV/0!</v>
      </c>
    </row>
    <row r="83" spans="1:6" s="7" customFormat="1" ht="0.75" customHeight="1" hidden="1">
      <c r="A83" s="5" t="s">
        <v>57</v>
      </c>
      <c r="B83" s="6" t="s">
        <v>137</v>
      </c>
      <c r="C83" s="32"/>
      <c r="D83" s="32"/>
      <c r="E83" s="33">
        <f t="shared" si="2"/>
        <v>0</v>
      </c>
      <c r="F83" s="35" t="e">
        <f t="shared" si="3"/>
        <v>#DIV/0!</v>
      </c>
    </row>
    <row r="84" spans="1:6" s="7" customFormat="1" ht="33" customHeight="1" hidden="1">
      <c r="A84" s="5" t="s">
        <v>58</v>
      </c>
      <c r="B84" s="6" t="s">
        <v>104</v>
      </c>
      <c r="C84" s="32"/>
      <c r="D84" s="32"/>
      <c r="E84" s="33">
        <f t="shared" si="2"/>
        <v>0</v>
      </c>
      <c r="F84" s="35" t="e">
        <f t="shared" si="3"/>
        <v>#DIV/0!</v>
      </c>
    </row>
    <row r="85" spans="1:6" s="7" customFormat="1" ht="38.25" customHeight="1" hidden="1">
      <c r="A85" s="5" t="s">
        <v>59</v>
      </c>
      <c r="B85" s="6" t="s">
        <v>105</v>
      </c>
      <c r="C85" s="32"/>
      <c r="D85" s="32"/>
      <c r="E85" s="33">
        <f t="shared" si="2"/>
        <v>0</v>
      </c>
      <c r="F85" s="35" t="e">
        <f t="shared" si="3"/>
        <v>#DIV/0!</v>
      </c>
    </row>
    <row r="86" spans="1:6" s="8" customFormat="1" ht="19.5" customHeight="1">
      <c r="A86" s="16" t="s">
        <v>163</v>
      </c>
      <c r="B86" s="17" t="s">
        <v>166</v>
      </c>
      <c r="C86" s="48">
        <f>C90</f>
        <v>87</v>
      </c>
      <c r="D86" s="48">
        <f>D87+D88+D89+D90+D91</f>
        <v>22.1</v>
      </c>
      <c r="E86" s="33">
        <f t="shared" si="2"/>
        <v>-64.9</v>
      </c>
      <c r="F86" s="35">
        <f t="shared" si="3"/>
        <v>25.402298850574713</v>
      </c>
    </row>
    <row r="87" spans="1:6" s="8" customFormat="1" ht="19.5" customHeight="1" hidden="1">
      <c r="A87" s="5" t="s">
        <v>107</v>
      </c>
      <c r="B87" s="6" t="s">
        <v>138</v>
      </c>
      <c r="C87" s="32"/>
      <c r="D87" s="32"/>
      <c r="E87" s="33">
        <f t="shared" si="2"/>
        <v>0</v>
      </c>
      <c r="F87" s="35">
        <v>0</v>
      </c>
    </row>
    <row r="88" spans="1:6" s="8" customFormat="1" ht="19.5" customHeight="1" hidden="1">
      <c r="A88" s="5" t="s">
        <v>108</v>
      </c>
      <c r="B88" s="6" t="s">
        <v>139</v>
      </c>
      <c r="C88" s="32"/>
      <c r="D88" s="32"/>
      <c r="E88" s="33">
        <f t="shared" si="2"/>
        <v>0</v>
      </c>
      <c r="F88" s="35">
        <v>0</v>
      </c>
    </row>
    <row r="89" spans="1:6" ht="19.5" customHeight="1" hidden="1">
      <c r="A89" s="5" t="s">
        <v>142</v>
      </c>
      <c r="B89" s="6" t="s">
        <v>143</v>
      </c>
      <c r="C89" s="32"/>
      <c r="D89" s="32"/>
      <c r="E89" s="33">
        <f t="shared" si="2"/>
        <v>0</v>
      </c>
      <c r="F89" s="35">
        <v>0</v>
      </c>
    </row>
    <row r="90" spans="1:6" ht="30" customHeight="1">
      <c r="A90" s="5" t="s">
        <v>164</v>
      </c>
      <c r="B90" s="6" t="s">
        <v>165</v>
      </c>
      <c r="C90" s="32">
        <v>87</v>
      </c>
      <c r="D90" s="32">
        <v>22.1</v>
      </c>
      <c r="E90" s="33">
        <f t="shared" si="2"/>
        <v>-64.9</v>
      </c>
      <c r="F90" s="35">
        <f t="shared" si="3"/>
        <v>25.402298850574713</v>
      </c>
    </row>
    <row r="91" spans="1:6" ht="30.75" customHeight="1" hidden="1">
      <c r="A91" s="5" t="s">
        <v>144</v>
      </c>
      <c r="B91" s="6" t="s">
        <v>145</v>
      </c>
      <c r="C91" s="32"/>
      <c r="D91" s="32"/>
      <c r="E91" s="33">
        <f t="shared" si="2"/>
        <v>0</v>
      </c>
      <c r="F91" s="35" t="e">
        <f t="shared" si="3"/>
        <v>#DIV/0!</v>
      </c>
    </row>
    <row r="92" spans="1:6" ht="0.75" customHeight="1" hidden="1">
      <c r="A92" s="14"/>
      <c r="B92" s="15" t="s">
        <v>28</v>
      </c>
      <c r="C92" s="33">
        <f>C86+C79+C71+C64+C54+C48+C43+C34+C25+C8+C23</f>
        <v>5755.2</v>
      </c>
      <c r="D92" s="33">
        <f>D86+D79+D71+D64+D54+D48+D43+D34+D25+D8+D23</f>
        <v>719.2</v>
      </c>
      <c r="E92" s="33">
        <f t="shared" si="2"/>
        <v>-5036</v>
      </c>
      <c r="F92" s="35">
        <f t="shared" si="3"/>
        <v>12.496524881845984</v>
      </c>
    </row>
    <row r="93" spans="1:6" ht="18" customHeight="1">
      <c r="A93" s="25"/>
      <c r="B93" s="38" t="s">
        <v>159</v>
      </c>
      <c r="C93" s="39">
        <f>C86+C71+C64+C54+C34+C43+C25+C23+C8+C67</f>
        <v>5755.2</v>
      </c>
      <c r="D93" s="39">
        <f>D86+D71+D64+D54+D43+D34+D25+D23+D8+D67</f>
        <v>719.2</v>
      </c>
      <c r="E93" s="33">
        <f>D93-C93</f>
        <v>-5036</v>
      </c>
      <c r="F93" s="35">
        <f>D93/C93*100</f>
        <v>12.496524881845984</v>
      </c>
    </row>
    <row r="94" spans="1:6" ht="19.5" customHeight="1" hidden="1">
      <c r="A94" s="24"/>
      <c r="B94" s="23" t="s">
        <v>150</v>
      </c>
      <c r="C94" s="26">
        <v>0</v>
      </c>
      <c r="D94" s="46"/>
      <c r="E94" s="33">
        <f t="shared" si="2"/>
        <v>0</v>
      </c>
      <c r="F94" s="35">
        <v>0</v>
      </c>
    </row>
    <row r="95" spans="1:6" ht="0.75" customHeight="1">
      <c r="A95" s="25"/>
      <c r="B95" s="38"/>
      <c r="C95" s="34"/>
      <c r="D95" s="34"/>
      <c r="E95" s="33"/>
      <c r="F95" s="35"/>
    </row>
  </sheetData>
  <sheetProtection/>
  <mergeCells count="5">
    <mergeCell ref="D2:F2"/>
    <mergeCell ref="C6:D6"/>
    <mergeCell ref="B6:B7"/>
    <mergeCell ref="A6:A7"/>
    <mergeCell ref="B3:B4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2011-05-30T04:35:32Z</cp:lastPrinted>
  <dcterms:created xsi:type="dcterms:W3CDTF">1996-10-08T23:32:33Z</dcterms:created>
  <dcterms:modified xsi:type="dcterms:W3CDTF">2017-04-12T07:31:25Z</dcterms:modified>
  <cp:category/>
  <cp:version/>
  <cp:contentType/>
  <cp:contentStatus/>
</cp:coreProperties>
</file>